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58/"/>
    </mc:Choice>
  </mc:AlternateContent>
  <xr:revisionPtr revIDLastSave="0" documentId="8_{E4CF51B8-DD78-4ECA-BA29-97053EEE45FE}" xr6:coauthVersionLast="47" xr6:coauthVersionMax="47" xr10:uidLastSave="{00000000-0000-0000-0000-000000000000}"/>
  <bookViews>
    <workbookView xWindow="-110" yWindow="-110" windowWidth="19420" windowHeight="10420" xr2:uid="{5C6C6FE5-574D-4D1E-BC5B-DEFC4124A770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<sst xmlns="http://schemas.openxmlformats.org/spreadsheetml/2006/main" count="139" uniqueCount="54">
  <si>
    <t>Dettaglio Domande Pagabili Decreto 558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</si>
  <si>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</si>
  <si>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</si>
  <si>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</si>
  <si>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</si>
  <si>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</si>
  <si>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</si>
  <si>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</si>
  <si>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</si>
  <si>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</si>
  <si>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</si>
  <si>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</si>
  <si>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</si>
  <si>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</si>
  <si>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</si>
  <si>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</si>
  <si>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</si>
  <si>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</si>
  <si>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</si>
  <si>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</si>
  <si>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</si>
  <si>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</si>
  <si>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</si>
  <si>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</si>
  <si>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</si>
  <si>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</si>
  <si>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</si>
  <si>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</si>
  <si>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</si>
  <si>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NO</t>
  </si>
  <si>
    <t>Nuova Programmazione</t>
  </si>
  <si>
    <t>In Liquidazione</t>
  </si>
  <si>
    <t>SAL</t>
  </si>
  <si>
    <t>Co-Finanziato</t>
  </si>
  <si>
    <t>Ordinario</t>
  </si>
  <si>
    <t>Saldo</t>
  </si>
  <si>
    <t>IN PROPRIO</t>
  </si>
  <si>
    <t>MARCHE</t>
  </si>
  <si>
    <t>SERV. DEC. AGRICOLTURA E ALIM. -ASCOLI PICENO</t>
  </si>
  <si>
    <t>CAA Copagri srl</t>
  </si>
  <si>
    <t>CAA Copagri - ASCOLI PICENO - 501</t>
  </si>
  <si>
    <t>FEDERAZIONE INTERPROVINCIALE COLDIRETTI DI ASCOLI PICENO E FERMO</t>
  </si>
  <si>
    <t>AGEA.ASR.2022.0827331</t>
  </si>
  <si>
    <t>COMUNE DI SEFRO</t>
  </si>
  <si>
    <t>AGEA.ASR.2022.0827343</t>
  </si>
  <si>
    <t>COMUNE DI VALFORNACE</t>
  </si>
  <si>
    <t>SGATTONI MATTEO</t>
  </si>
  <si>
    <t>AGEA.ASR.2022.0827339</t>
  </si>
  <si>
    <t>IMPRESA VERDE MARCHE S.R.L.</t>
  </si>
  <si>
    <t>COMUNE DI MAIOLATI SPONTINI</t>
  </si>
  <si>
    <t>AGEA.ASR.2022.0827341</t>
  </si>
  <si>
    <t>MICONI MASSIMO</t>
  </si>
  <si>
    <t>AGEA.ASR.2022.0827335</t>
  </si>
  <si>
    <t>LUCIANI EMANUELE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</si>
</sst>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A05355-98EA-42D1-B124-1D0BE68910B3}">
  <dimension ref="A1:Z11"/>
  <sheetViews>
    <sheetView showGridLines="0" tabSelected="1" workbookViewId="0">
      <selection activeCell="F11" sqref="F11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7265625" bestFit="1" customWidth="1"/>
    <col min="5" max="5" width="20.36328125" bestFit="1" customWidth="1"/>
    <col min="6" max="6" width="21.269531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ht="17.5" x14ac:dyDescent="0.35">
      <c r="A4" s="7" t="s">
        <v>27</v>
      </c>
      <c r="B4" s="7" t="s">
        <v>28</v>
      </c>
      <c r="C4" s="7" t="s">
        <v>37</v>
      </c>
      <c r="D4" s="7" t="s">
        <v>38</v>
      </c>
      <c r="E4" s="7" t="s">
        <v>39</v>
      </c>
      <c r="F4" s="7" t="s">
        <v>40</v>
      </c>
      <c r="G4" s="7">
        <v>2017</v>
      </c>
      <c r="H4" s="7" t="str">
        <f>CONCATENATE("14270364418")</f>
        <v>14270364418</v>
      </c>
      <c r="I4" s="7" t="s">
        <v>29</v>
      </c>
      <c r="J4" s="7" t="s">
        <v>30</v>
      </c>
      <c r="K4" s="7" t="str">
        <f>CONCATENATE("")</f>
        <v/>
      </c>
      <c r="L4" s="7" t="str">
        <f>CONCATENATE("1 1.2 2a")</f>
        <v>1 1.2 2a</v>
      </c>
      <c r="M4" s="7" t="str">
        <f>CONCATENATE("80002430447")</f>
        <v>80002430447</v>
      </c>
      <c r="N4" s="7" t="s">
        <v>41</v>
      </c>
      <c r="O4" s="7" t="s">
        <v>42</v>
      </c>
      <c r="P4" s="8">
        <v>44760</v>
      </c>
      <c r="Q4" s="7" t="s">
        <v>31</v>
      </c>
      <c r="R4" s="7" t="s">
        <v>35</v>
      </c>
      <c r="S4" s="7" t="s">
        <v>33</v>
      </c>
      <c r="T4" s="7"/>
      <c r="U4" s="7" t="s">
        <v>34</v>
      </c>
      <c r="V4" s="9">
        <v>50634.66</v>
      </c>
      <c r="W4" s="9">
        <v>21833.67</v>
      </c>
      <c r="X4" s="9">
        <v>20162.72</v>
      </c>
      <c r="Y4" s="7">
        <v>0</v>
      </c>
      <c r="Z4" s="9">
        <v>8638.27</v>
      </c>
    </row>
    <row r="5" spans="1:26" x14ac:dyDescent="0.35">
      <c r="A5" s="7" t="s">
        <v>27</v>
      </c>
      <c r="B5" s="7" t="s">
        <v>28</v>
      </c>
      <c r="C5" s="7" t="s">
        <v>37</v>
      </c>
      <c r="D5" s="7" t="s">
        <v>37</v>
      </c>
      <c r="E5" s="7" t="s">
        <v>36</v>
      </c>
      <c r="F5" s="7" t="s">
        <v>36</v>
      </c>
      <c r="G5" s="7">
        <v>2017</v>
      </c>
      <c r="H5" s="7" t="str">
        <f>CONCATENATE("04270233895")</f>
        <v>04270233895</v>
      </c>
      <c r="I5" s="7" t="s">
        <v>29</v>
      </c>
      <c r="J5" s="7" t="s">
        <v>30</v>
      </c>
      <c r="K5" s="7" t="str">
        <f>CONCATENATE("")</f>
        <v/>
      </c>
      <c r="L5" s="7" t="str">
        <f>CONCATENATE("19 19.2 6b")</f>
        <v>19 19.2 6b</v>
      </c>
      <c r="M5" s="7" t="str">
        <f>CONCATENATE("00210940433")</f>
        <v>00210940433</v>
      </c>
      <c r="N5" s="7" t="s">
        <v>43</v>
      </c>
      <c r="O5" s="7" t="s">
        <v>44</v>
      </c>
      <c r="P5" s="8">
        <v>44760</v>
      </c>
      <c r="Q5" s="7" t="s">
        <v>31</v>
      </c>
      <c r="R5" s="7" t="s">
        <v>35</v>
      </c>
      <c r="S5" s="7" t="s">
        <v>33</v>
      </c>
      <c r="T5" s="7"/>
      <c r="U5" s="7" t="s">
        <v>34</v>
      </c>
      <c r="V5" s="9">
        <v>48600.21</v>
      </c>
      <c r="W5" s="9">
        <v>20956.41</v>
      </c>
      <c r="X5" s="9">
        <v>19352.599999999999</v>
      </c>
      <c r="Y5" s="7">
        <v>0</v>
      </c>
      <c r="Z5" s="9">
        <v>8291.2000000000007</v>
      </c>
    </row>
    <row r="6" spans="1:26" x14ac:dyDescent="0.35">
      <c r="A6" s="7" t="s">
        <v>27</v>
      </c>
      <c r="B6" s="7" t="s">
        <v>28</v>
      </c>
      <c r="C6" s="7" t="s">
        <v>37</v>
      </c>
      <c r="D6" s="7" t="s">
        <v>37</v>
      </c>
      <c r="E6" s="7" t="s">
        <v>36</v>
      </c>
      <c r="F6" s="7" t="s">
        <v>36</v>
      </c>
      <c r="G6" s="7">
        <v>2017</v>
      </c>
      <c r="H6" s="7" t="str">
        <f>CONCATENATE("14270364574")</f>
        <v>14270364574</v>
      </c>
      <c r="I6" s="7" t="s">
        <v>29</v>
      </c>
      <c r="J6" s="7" t="s">
        <v>30</v>
      </c>
      <c r="K6" s="7" t="str">
        <f>CONCATENATE("")</f>
        <v/>
      </c>
      <c r="L6" s="7" t="str">
        <f>CONCATENATE("19 19.2 6b")</f>
        <v>19 19.2 6b</v>
      </c>
      <c r="M6" s="7" t="str">
        <f>CONCATENATE("01932550435")</f>
        <v>01932550435</v>
      </c>
      <c r="N6" s="7" t="s">
        <v>45</v>
      </c>
      <c r="O6" s="7" t="s">
        <v>44</v>
      </c>
      <c r="P6" s="8">
        <v>44760</v>
      </c>
      <c r="Q6" s="7" t="s">
        <v>31</v>
      </c>
      <c r="R6" s="7" t="s">
        <v>35</v>
      </c>
      <c r="S6" s="7" t="s">
        <v>33</v>
      </c>
      <c r="T6" s="7"/>
      <c r="U6" s="7" t="s">
        <v>34</v>
      </c>
      <c r="V6" s="9">
        <v>60135.94</v>
      </c>
      <c r="W6" s="9">
        <v>25930.62</v>
      </c>
      <c r="X6" s="9">
        <v>23946.13</v>
      </c>
      <c r="Y6" s="7">
        <v>0</v>
      </c>
      <c r="Z6" s="9">
        <v>10259.19</v>
      </c>
    </row>
    <row r="7" spans="1:26" x14ac:dyDescent="0.35">
      <c r="A7" s="7" t="s">
        <v>27</v>
      </c>
      <c r="B7" s="7" t="s">
        <v>28</v>
      </c>
      <c r="C7" s="7" t="s">
        <v>37</v>
      </c>
      <c r="D7" s="7" t="s">
        <v>37</v>
      </c>
      <c r="E7" s="7" t="s">
        <v>36</v>
      </c>
      <c r="F7" s="7" t="s">
        <v>36</v>
      </c>
      <c r="G7" s="7">
        <v>2017</v>
      </c>
      <c r="H7" s="7" t="str">
        <f>CONCATENATE("24270108616")</f>
        <v>24270108616</v>
      </c>
      <c r="I7" s="7" t="s">
        <v>29</v>
      </c>
      <c r="J7" s="7" t="s">
        <v>30</v>
      </c>
      <c r="K7" s="7" t="str">
        <f>CONCATENATE("")</f>
        <v/>
      </c>
      <c r="L7" s="7" t="str">
        <f>CONCATENATE("19 19.2 6b")</f>
        <v>19 19.2 6b</v>
      </c>
      <c r="M7" s="7" t="str">
        <f>CONCATENATE("SGTMTT85P25D542O")</f>
        <v>SGTMTT85P25D542O</v>
      </c>
      <c r="N7" s="7" t="s">
        <v>46</v>
      </c>
      <c r="O7" s="7" t="s">
        <v>47</v>
      </c>
      <c r="P7" s="8">
        <v>44760</v>
      </c>
      <c r="Q7" s="7" t="s">
        <v>31</v>
      </c>
      <c r="R7" s="7" t="s">
        <v>35</v>
      </c>
      <c r="S7" s="7" t="s">
        <v>33</v>
      </c>
      <c r="T7" s="7"/>
      <c r="U7" s="7" t="s">
        <v>34</v>
      </c>
      <c r="V7" s="9">
        <v>13000</v>
      </c>
      <c r="W7" s="9">
        <v>5605.6</v>
      </c>
      <c r="X7" s="9">
        <v>5176.6000000000004</v>
      </c>
      <c r="Y7" s="7">
        <v>0</v>
      </c>
      <c r="Z7" s="9">
        <v>2217.8000000000002</v>
      </c>
    </row>
    <row r="8" spans="1:26" x14ac:dyDescent="0.35">
      <c r="A8" s="7" t="s">
        <v>27</v>
      </c>
      <c r="B8" s="7" t="s">
        <v>28</v>
      </c>
      <c r="C8" s="7" t="s">
        <v>37</v>
      </c>
      <c r="D8" s="7" t="s">
        <v>38</v>
      </c>
      <c r="E8" s="7" t="s">
        <v>36</v>
      </c>
      <c r="F8" s="7" t="s">
        <v>36</v>
      </c>
      <c r="G8" s="7">
        <v>2017</v>
      </c>
      <c r="H8" s="7" t="str">
        <f>CONCATENATE("14270364400")</f>
        <v>14270364400</v>
      </c>
      <c r="I8" s="7" t="s">
        <v>29</v>
      </c>
      <c r="J8" s="7" t="s">
        <v>30</v>
      </c>
      <c r="K8" s="7" t="str">
        <f>CONCATENATE("")</f>
        <v/>
      </c>
      <c r="L8" s="7" t="str">
        <f>CONCATENATE("1 1.2 2a")</f>
        <v>1 1.2 2a</v>
      </c>
      <c r="M8" s="7" t="str">
        <f>CONCATENATE("02051370423")</f>
        <v>02051370423</v>
      </c>
      <c r="N8" s="7" t="s">
        <v>48</v>
      </c>
      <c r="O8" s="7" t="s">
        <v>42</v>
      </c>
      <c r="P8" s="8">
        <v>44760</v>
      </c>
      <c r="Q8" s="7" t="s">
        <v>31</v>
      </c>
      <c r="R8" s="7" t="s">
        <v>35</v>
      </c>
      <c r="S8" s="7" t="s">
        <v>33</v>
      </c>
      <c r="T8" s="7"/>
      <c r="U8" s="7" t="s">
        <v>34</v>
      </c>
      <c r="V8" s="9">
        <v>56240.28</v>
      </c>
      <c r="W8" s="9">
        <v>24250.81</v>
      </c>
      <c r="X8" s="9">
        <v>22394.880000000001</v>
      </c>
      <c r="Y8" s="7">
        <v>0</v>
      </c>
      <c r="Z8" s="9">
        <v>9594.59</v>
      </c>
    </row>
    <row r="9" spans="1:26" x14ac:dyDescent="0.35">
      <c r="A9" s="7" t="s">
        <v>27</v>
      </c>
      <c r="B9" s="7" t="s">
        <v>28</v>
      </c>
      <c r="C9" s="7" t="s">
        <v>37</v>
      </c>
      <c r="D9" s="7" t="s">
        <v>37</v>
      </c>
      <c r="E9" s="7" t="s">
        <v>36</v>
      </c>
      <c r="F9" s="7" t="s">
        <v>36</v>
      </c>
      <c r="G9" s="7">
        <v>2017</v>
      </c>
      <c r="H9" s="7" t="str">
        <f>CONCATENATE("14270364566")</f>
        <v>14270364566</v>
      </c>
      <c r="I9" s="7" t="s">
        <v>29</v>
      </c>
      <c r="J9" s="7" t="s">
        <v>30</v>
      </c>
      <c r="K9" s="7" t="str">
        <f>CONCATENATE("")</f>
        <v/>
      </c>
      <c r="L9" s="7" t="str">
        <f>CONCATENATE("19 19.2 6b")</f>
        <v>19 19.2 6b</v>
      </c>
      <c r="M9" s="7" t="str">
        <f>CONCATENATE("00188950422")</f>
        <v>00188950422</v>
      </c>
      <c r="N9" s="7" t="s">
        <v>49</v>
      </c>
      <c r="O9" s="7" t="s">
        <v>50</v>
      </c>
      <c r="P9" s="8">
        <v>44760</v>
      </c>
      <c r="Q9" s="7" t="s">
        <v>31</v>
      </c>
      <c r="R9" s="7" t="s">
        <v>32</v>
      </c>
      <c r="S9" s="7" t="s">
        <v>33</v>
      </c>
      <c r="T9" s="7"/>
      <c r="U9" s="7" t="s">
        <v>34</v>
      </c>
      <c r="V9" s="9">
        <v>26709.48</v>
      </c>
      <c r="W9" s="9">
        <v>11517.13</v>
      </c>
      <c r="X9" s="9">
        <v>10635.71</v>
      </c>
      <c r="Y9" s="7">
        <v>0</v>
      </c>
      <c r="Z9" s="9">
        <v>4556.6400000000003</v>
      </c>
    </row>
    <row r="10" spans="1:26" x14ac:dyDescent="0.35">
      <c r="A10" s="7" t="s">
        <v>27</v>
      </c>
      <c r="B10" s="7" t="s">
        <v>28</v>
      </c>
      <c r="C10" s="7" t="s">
        <v>37</v>
      </c>
      <c r="D10" s="7" t="s">
        <v>37</v>
      </c>
      <c r="E10" s="7" t="s">
        <v>36</v>
      </c>
      <c r="F10" s="7" t="s">
        <v>36</v>
      </c>
      <c r="G10" s="7">
        <v>2017</v>
      </c>
      <c r="H10" s="7" t="str">
        <f>CONCATENATE("24270108582")</f>
        <v>24270108582</v>
      </c>
      <c r="I10" s="7" t="s">
        <v>29</v>
      </c>
      <c r="J10" s="7" t="s">
        <v>30</v>
      </c>
      <c r="K10" s="7" t="str">
        <f>CONCATENATE("")</f>
        <v/>
      </c>
      <c r="L10" s="7" t="str">
        <f>CONCATENATE("19 19.2 6b")</f>
        <v>19 19.2 6b</v>
      </c>
      <c r="M10" s="7" t="str">
        <f>CONCATENATE("MCNMSM72E16D542P")</f>
        <v>MCNMSM72E16D542P</v>
      </c>
      <c r="N10" s="7" t="s">
        <v>51</v>
      </c>
      <c r="O10" s="7" t="s">
        <v>52</v>
      </c>
      <c r="P10" s="8">
        <v>44760</v>
      </c>
      <c r="Q10" s="7" t="s">
        <v>31</v>
      </c>
      <c r="R10" s="7" t="s">
        <v>35</v>
      </c>
      <c r="S10" s="7" t="s">
        <v>33</v>
      </c>
      <c r="T10" s="7"/>
      <c r="U10" s="7" t="s">
        <v>34</v>
      </c>
      <c r="V10" s="9">
        <v>18000</v>
      </c>
      <c r="W10" s="9">
        <v>7761.6</v>
      </c>
      <c r="X10" s="9">
        <v>7167.6</v>
      </c>
      <c r="Y10" s="7">
        <v>0</v>
      </c>
      <c r="Z10" s="9">
        <v>3070.8</v>
      </c>
    </row>
    <row r="11" spans="1:26" x14ac:dyDescent="0.35">
      <c r="A11" s="7" t="s">
        <v>27</v>
      </c>
      <c r="B11" s="7" t="s">
        <v>28</v>
      </c>
      <c r="C11" s="7" t="s">
        <v>37</v>
      </c>
      <c r="D11" s="7" t="s">
        <v>37</v>
      </c>
      <c r="E11" s="7" t="s">
        <v>36</v>
      </c>
      <c r="F11" s="7" t="s">
        <v>36</v>
      </c>
      <c r="G11" s="7">
        <v>2017</v>
      </c>
      <c r="H11" s="7" t="str">
        <f>CONCATENATE("24270108608")</f>
        <v>24270108608</v>
      </c>
      <c r="I11" s="7" t="s">
        <v>29</v>
      </c>
      <c r="J11" s="7" t="s">
        <v>30</v>
      </c>
      <c r="K11" s="7" t="str">
        <f>CONCATENATE("")</f>
        <v/>
      </c>
      <c r="L11" s="7" t="str">
        <f>CONCATENATE("19 19.2 6b")</f>
        <v>19 19.2 6b</v>
      </c>
      <c r="M11" s="7" t="str">
        <f>CONCATENATE("LCNMNL79S04A271Y")</f>
        <v>LCNMNL79S04A271Y</v>
      </c>
      <c r="N11" s="7" t="s">
        <v>53</v>
      </c>
      <c r="O11" s="7" t="s">
        <v>47</v>
      </c>
      <c r="P11" s="8">
        <v>44760</v>
      </c>
      <c r="Q11" s="7" t="s">
        <v>31</v>
      </c>
      <c r="R11" s="7" t="s">
        <v>35</v>
      </c>
      <c r="S11" s="7" t="s">
        <v>33</v>
      </c>
      <c r="T11" s="7"/>
      <c r="U11" s="7" t="s">
        <v>34</v>
      </c>
      <c r="V11" s="9">
        <v>18000</v>
      </c>
      <c r="W11" s="9">
        <v>7761.6</v>
      </c>
      <c r="X11" s="9">
        <v>7167.6</v>
      </c>
      <c r="Y11" s="7">
        <v>0</v>
      </c>
      <c r="Z11" s="9">
        <v>3070.8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13030</vt:lpwstr>
  </property>
  <property fmtid="{D5CDD505-2E9C-101B-9397-08002B2CF9AE}" pid="4" name="OptimizationTime">
    <vt:lpwstr>20220726_1608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2022-07-26T09:55:02Z</dcterms:created>
  <dcterms:modified xsi:type="dcterms:W3CDTF">2022-07-26T09:55:51Z</dcterms:modified>
</cp:coreProperties>
</file>