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39/"/>
    </mc:Choice>
  </mc:AlternateContent>
  <xr:revisionPtr revIDLastSave="0" documentId="8_{6C5C50E4-512B-4AD9-A7B4-9C5979CB0038}" xr6:coauthVersionLast="45" xr6:coauthVersionMax="45" xr10:uidLastSave="{00000000-0000-0000-0000-000000000000}"/>
  <bookViews>
    <workbookView xWindow="-110" yWindow="-110" windowWidth="19420" windowHeight="10420" xr2:uid="{A3D52347-E4BD-442B-AF3B-3343AB705D0D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<sst xmlns="http://schemas.openxmlformats.org/spreadsheetml/2006/main" count="139" uniqueCount="61">
  <si>
    <t>Dettaglio Domande Pagabili Decreto 439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</si>
  <si>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</si>
  <si>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</si>
  <si>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</si>
  <si>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</si>
  <si>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</si>
  <si>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</si>
  <si>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</si>
  <si>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</si>
  <si>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</si>
  <si>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</si>
  <si>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</si>
  <si>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</si>
  <si>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</si>
  <si>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</si>
  <si>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</si>
  <si>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</si>
  <si>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</si>
  <si>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</si>
  <si>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</si>
  <si>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</si>
  <si>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</si>
  <si>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</si>
  <si>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</si>
  <si>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</si>
  <si>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</si>
  <si>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</si>
  <si>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</si>
  <si>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CAA Coldiretti srl</t>
  </si>
  <si>
    <t>NO</t>
  </si>
  <si>
    <t>Nuova Programmazione</t>
  </si>
  <si>
    <t>In Liquidazione</t>
  </si>
  <si>
    <t>Saldo</t>
  </si>
  <si>
    <t>Co-Finanziato</t>
  </si>
  <si>
    <t>Ordinario</t>
  </si>
  <si>
    <t>CAA CIA srl</t>
  </si>
  <si>
    <t>Misure Strutturali</t>
  </si>
  <si>
    <t>Anticipo</t>
  </si>
  <si>
    <t>MARCHE</t>
  </si>
  <si>
    <t>SERV. DEC. AGRICOLTURA E ALIM. - MACERATA</t>
  </si>
  <si>
    <t>IN PROPRIO</t>
  </si>
  <si>
    <t>FALSETTI GABRIELE</t>
  </si>
  <si>
    <t>AGEA.ASR.2021.0392721</t>
  </si>
  <si>
    <t>MACCARI MARCO</t>
  </si>
  <si>
    <t>AGEA.ASR.2021.0396123</t>
  </si>
  <si>
    <t>SAL</t>
  </si>
  <si>
    <t>SERV. DEC. AGRICOLTURA E ALIMENTAZIONE - PESARO</t>
  </si>
  <si>
    <t>SOCIETA' AGRICOLA CARDUCCI DI CARDUCCI MIKI &amp; C. S.S.</t>
  </si>
  <si>
    <t>SERV. DEC. AGRICOLTURA E ALIMENTAZIONE - ANCONA</t>
  </si>
  <si>
    <t>CAA Copagri srl</t>
  </si>
  <si>
    <t>CAA Copagri - ANCONA - 502</t>
  </si>
  <si>
    <t>SOCIETA' AGRICOLA ACCADIA S.S.</t>
  </si>
  <si>
    <t>AGEA.ASR.2021.0391799</t>
  </si>
  <si>
    <t>CAA CIA - PESARO E URBINO - 005</t>
  </si>
  <si>
    <t>AZIENDA AGRICOLA DI FURLANI MICHELA SAS SOCIETA' AGRICOLA</t>
  </si>
  <si>
    <t>AGEA.ASR.2021.0397788</t>
  </si>
  <si>
    <t>CAA Coldiretti - PESARO E URBINO - 004</t>
  </si>
  <si>
    <t>GRADL SIEGFRIED MAX</t>
  </si>
  <si>
    <t>AGEA.ASR.2021.0338950</t>
  </si>
  <si>
    <t>AGEA.ASR.2021.0391796</t>
  </si>
  <si>
    <t>AGEA.ASR.2021.0392731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</si>
</sst>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53553-81AD-435E-A49A-BD563D94AFB0}">
  <dimension ref="A1:Z11"/>
  <sheetViews>
    <sheetView showGridLines="0" tabSelected="1" workbookViewId="0">
      <selection activeCell="E14" sqref="E14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6.6328125" bestFit="1" customWidth="1"/>
    <col min="5" max="5" width="20.36328125" bestFit="1" customWidth="1"/>
    <col min="6" max="6" width="19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8164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36</v>
      </c>
      <c r="C4" s="7" t="s">
        <v>38</v>
      </c>
      <c r="D4" s="7" t="s">
        <v>39</v>
      </c>
      <c r="E4" s="7" t="s">
        <v>40</v>
      </c>
      <c r="F4" s="7" t="s">
        <v>40</v>
      </c>
      <c r="G4" s="7">
        <v>2017</v>
      </c>
      <c r="H4" s="7" t="str">
        <f>CONCATENATE("04270232616")</f>
        <v>04270232616</v>
      </c>
      <c r="I4" s="7" t="s">
        <v>29</v>
      </c>
      <c r="J4" s="7" t="s">
        <v>30</v>
      </c>
      <c r="K4" s="7" t="str">
        <f>CONCATENATE("")</f>
        <v/>
      </c>
      <c r="L4" s="7" t="str">
        <f>CONCATENATE("6 6.1 2b")</f>
        <v>6 6.1 2b</v>
      </c>
      <c r="M4" s="7" t="str">
        <f>CONCATENATE("FLSGRL87T22D451V")</f>
        <v>FLSGRL87T22D451V</v>
      </c>
      <c r="N4" s="7" t="s">
        <v>41</v>
      </c>
      <c r="O4" s="7" t="s">
        <v>42</v>
      </c>
      <c r="P4" s="8">
        <v>44282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9">
        <v>35000</v>
      </c>
      <c r="W4" s="9">
        <v>15092</v>
      </c>
      <c r="X4" s="9">
        <v>13937</v>
      </c>
      <c r="Y4" s="7">
        <v>0</v>
      </c>
      <c r="Z4" s="9">
        <v>5971</v>
      </c>
    </row>
    <row r="5" spans="1:26" x14ac:dyDescent="0.35">
      <c r="A5" s="7" t="s">
        <v>27</v>
      </c>
      <c r="B5" s="7" t="s">
        <v>36</v>
      </c>
      <c r="C5" s="7" t="s">
        <v>38</v>
      </c>
      <c r="D5" s="7" t="s">
        <v>39</v>
      </c>
      <c r="E5" s="7" t="s">
        <v>40</v>
      </c>
      <c r="F5" s="7" t="s">
        <v>40</v>
      </c>
      <c r="G5" s="7">
        <v>2017</v>
      </c>
      <c r="H5" s="7" t="str">
        <f>CONCATENATE("14270090682")</f>
        <v>14270090682</v>
      </c>
      <c r="I5" s="7" t="s">
        <v>29</v>
      </c>
      <c r="J5" s="7" t="s">
        <v>30</v>
      </c>
      <c r="K5" s="7" t="str">
        <f>CONCATENATE("")</f>
        <v/>
      </c>
      <c r="L5" s="7" t="str">
        <f>CONCATENATE("6 6.1 2b")</f>
        <v>6 6.1 2b</v>
      </c>
      <c r="M5" s="7" t="str">
        <f>CONCATENATE("MCCMRC89M14E783J")</f>
        <v>MCCMRC89M14E783J</v>
      </c>
      <c r="N5" s="7" t="s">
        <v>43</v>
      </c>
      <c r="O5" s="7" t="s">
        <v>44</v>
      </c>
      <c r="P5" s="8">
        <v>44282</v>
      </c>
      <c r="Q5" s="7" t="s">
        <v>31</v>
      </c>
      <c r="R5" s="7" t="s">
        <v>45</v>
      </c>
      <c r="S5" s="7" t="s">
        <v>33</v>
      </c>
      <c r="T5" s="7"/>
      <c r="U5" s="7" t="s">
        <v>34</v>
      </c>
      <c r="V5" s="9">
        <v>28000</v>
      </c>
      <c r="W5" s="9">
        <v>12073.6</v>
      </c>
      <c r="X5" s="9">
        <v>11149.6</v>
      </c>
      <c r="Y5" s="7">
        <v>0</v>
      </c>
      <c r="Z5" s="9">
        <v>4776.8</v>
      </c>
    </row>
    <row r="6" spans="1:26" x14ac:dyDescent="0.35">
      <c r="A6" s="7" t="s">
        <v>27</v>
      </c>
      <c r="B6" s="7" t="s">
        <v>36</v>
      </c>
      <c r="C6" s="7" t="s">
        <v>38</v>
      </c>
      <c r="D6" s="7" t="s">
        <v>46</v>
      </c>
      <c r="E6" s="7" t="s">
        <v>40</v>
      </c>
      <c r="F6" s="7" t="s">
        <v>40</v>
      </c>
      <c r="G6" s="7">
        <v>2017</v>
      </c>
      <c r="H6" s="7" t="str">
        <f>CONCATENATE("14270088306")</f>
        <v>14270088306</v>
      </c>
      <c r="I6" s="7" t="s">
        <v>29</v>
      </c>
      <c r="J6" s="7" t="s">
        <v>30</v>
      </c>
      <c r="K6" s="7" t="str">
        <f>CONCATENATE("")</f>
        <v/>
      </c>
      <c r="L6" s="7" t="str">
        <f>CONCATENATE("6 6.1 2b")</f>
        <v>6 6.1 2b</v>
      </c>
      <c r="M6" s="7" t="str">
        <f>CONCATENATE("01913720437")</f>
        <v>01913720437</v>
      </c>
      <c r="N6" s="7" t="s">
        <v>47</v>
      </c>
      <c r="O6" s="7" t="s">
        <v>44</v>
      </c>
      <c r="P6" s="8">
        <v>44282</v>
      </c>
      <c r="Q6" s="7" t="s">
        <v>31</v>
      </c>
      <c r="R6" s="7" t="s">
        <v>45</v>
      </c>
      <c r="S6" s="7" t="s">
        <v>33</v>
      </c>
      <c r="T6" s="7"/>
      <c r="U6" s="7" t="s">
        <v>34</v>
      </c>
      <c r="V6" s="9">
        <v>28000</v>
      </c>
      <c r="W6" s="9">
        <v>12073.6</v>
      </c>
      <c r="X6" s="9">
        <v>11149.6</v>
      </c>
      <c r="Y6" s="7">
        <v>0</v>
      </c>
      <c r="Z6" s="9">
        <v>4776.8</v>
      </c>
    </row>
    <row r="7" spans="1:26" x14ac:dyDescent="0.35">
      <c r="A7" s="7" t="s">
        <v>27</v>
      </c>
      <c r="B7" s="7" t="s">
        <v>36</v>
      </c>
      <c r="C7" s="7" t="s">
        <v>38</v>
      </c>
      <c r="D7" s="7" t="s">
        <v>48</v>
      </c>
      <c r="E7" s="7" t="s">
        <v>49</v>
      </c>
      <c r="F7" s="7" t="s">
        <v>50</v>
      </c>
      <c r="G7" s="7">
        <v>2017</v>
      </c>
      <c r="H7" s="7" t="str">
        <f>CONCATENATE("14270088793")</f>
        <v>14270088793</v>
      </c>
      <c r="I7" s="7" t="s">
        <v>29</v>
      </c>
      <c r="J7" s="7" t="s">
        <v>30</v>
      </c>
      <c r="K7" s="7" t="str">
        <f>CONCATENATE("")</f>
        <v/>
      </c>
      <c r="L7" s="7" t="str">
        <f>CONCATENATE("4 4.1 2a")</f>
        <v>4 4.1 2a</v>
      </c>
      <c r="M7" s="7" t="str">
        <f>CONCATENATE("02704340427")</f>
        <v>02704340427</v>
      </c>
      <c r="N7" s="7" t="s">
        <v>51</v>
      </c>
      <c r="O7" s="7" t="s">
        <v>52</v>
      </c>
      <c r="P7" s="8">
        <v>44282</v>
      </c>
      <c r="Q7" s="7" t="s">
        <v>31</v>
      </c>
      <c r="R7" s="7" t="s">
        <v>32</v>
      </c>
      <c r="S7" s="7" t="s">
        <v>33</v>
      </c>
      <c r="T7" s="7"/>
      <c r="U7" s="7" t="s">
        <v>34</v>
      </c>
      <c r="V7" s="9">
        <v>69210.990000000005</v>
      </c>
      <c r="W7" s="9">
        <v>29843.78</v>
      </c>
      <c r="X7" s="9">
        <v>27559.82</v>
      </c>
      <c r="Y7" s="7">
        <v>0</v>
      </c>
      <c r="Z7" s="9">
        <v>11807.39</v>
      </c>
    </row>
    <row r="8" spans="1:26" x14ac:dyDescent="0.35">
      <c r="A8" s="7" t="s">
        <v>27</v>
      </c>
      <c r="B8" s="7" t="s">
        <v>36</v>
      </c>
      <c r="C8" s="7" t="s">
        <v>38</v>
      </c>
      <c r="D8" s="7" t="s">
        <v>46</v>
      </c>
      <c r="E8" s="7" t="s">
        <v>35</v>
      </c>
      <c r="F8" s="7" t="s">
        <v>53</v>
      </c>
      <c r="G8" s="7">
        <v>2017</v>
      </c>
      <c r="H8" s="7" t="str">
        <f>CONCATENATE("14270088686")</f>
        <v>14270088686</v>
      </c>
      <c r="I8" s="7" t="s">
        <v>29</v>
      </c>
      <c r="J8" s="7" t="s">
        <v>30</v>
      </c>
      <c r="K8" s="7" t="str">
        <f>CONCATENATE("")</f>
        <v/>
      </c>
      <c r="L8" s="7" t="str">
        <f>CONCATENATE("4 4.1 2a")</f>
        <v>4 4.1 2a</v>
      </c>
      <c r="M8" s="7" t="str">
        <f>CONCATENATE("01185900410")</f>
        <v>01185900410</v>
      </c>
      <c r="N8" s="7" t="s">
        <v>54</v>
      </c>
      <c r="O8" s="7" t="s">
        <v>55</v>
      </c>
      <c r="P8" s="8">
        <v>44282</v>
      </c>
      <c r="Q8" s="7" t="s">
        <v>31</v>
      </c>
      <c r="R8" s="7" t="s">
        <v>37</v>
      </c>
      <c r="S8" s="7" t="s">
        <v>33</v>
      </c>
      <c r="T8" s="7"/>
      <c r="U8" s="7" t="s">
        <v>34</v>
      </c>
      <c r="V8" s="9">
        <v>64467.18</v>
      </c>
      <c r="W8" s="9">
        <v>27798.25</v>
      </c>
      <c r="X8" s="9">
        <v>25670.83</v>
      </c>
      <c r="Y8" s="7">
        <v>0</v>
      </c>
      <c r="Z8" s="9">
        <v>10998.1</v>
      </c>
    </row>
    <row r="9" spans="1:26" x14ac:dyDescent="0.35">
      <c r="A9" s="7" t="s">
        <v>27</v>
      </c>
      <c r="B9" s="7" t="s">
        <v>36</v>
      </c>
      <c r="C9" s="7" t="s">
        <v>38</v>
      </c>
      <c r="D9" s="7" t="s">
        <v>46</v>
      </c>
      <c r="E9" s="7" t="s">
        <v>28</v>
      </c>
      <c r="F9" s="7" t="s">
        <v>56</v>
      </c>
      <c r="G9" s="7">
        <v>2017</v>
      </c>
      <c r="H9" s="7" t="str">
        <f>CONCATENATE("04270232426")</f>
        <v>04270232426</v>
      </c>
      <c r="I9" s="7" t="s">
        <v>29</v>
      </c>
      <c r="J9" s="7" t="s">
        <v>30</v>
      </c>
      <c r="K9" s="7" t="str">
        <f>CONCATENATE("")</f>
        <v/>
      </c>
      <c r="L9" s="7" t="str">
        <f>CONCATENATE("4 4.4 4c")</f>
        <v>4 4.4 4c</v>
      </c>
      <c r="M9" s="7" t="str">
        <f>CONCATENATE("GRDSFR55C03Z112S")</f>
        <v>GRDSFR55C03Z112S</v>
      </c>
      <c r="N9" s="7" t="s">
        <v>57</v>
      </c>
      <c r="O9" s="7" t="s">
        <v>58</v>
      </c>
      <c r="P9" s="8">
        <v>44278</v>
      </c>
      <c r="Q9" s="7" t="s">
        <v>31</v>
      </c>
      <c r="R9" s="7" t="s">
        <v>32</v>
      </c>
      <c r="S9" s="7" t="s">
        <v>33</v>
      </c>
      <c r="T9" s="7"/>
      <c r="U9" s="7" t="s">
        <v>34</v>
      </c>
      <c r="V9" s="9">
        <v>9760</v>
      </c>
      <c r="W9" s="9">
        <v>4208.51</v>
      </c>
      <c r="X9" s="9">
        <v>3886.43</v>
      </c>
      <c r="Y9" s="7">
        <v>0</v>
      </c>
      <c r="Z9" s="9">
        <v>1665.06</v>
      </c>
    </row>
    <row r="10" spans="1:26" x14ac:dyDescent="0.35">
      <c r="A10" s="7" t="s">
        <v>27</v>
      </c>
      <c r="B10" s="7" t="s">
        <v>36</v>
      </c>
      <c r="C10" s="7" t="s">
        <v>38</v>
      </c>
      <c r="D10" s="7" t="s">
        <v>48</v>
      </c>
      <c r="E10" s="7" t="s">
        <v>49</v>
      </c>
      <c r="F10" s="7" t="s">
        <v>50</v>
      </c>
      <c r="G10" s="7">
        <v>2017</v>
      </c>
      <c r="H10" s="7" t="str">
        <f>CONCATENATE("14270088785")</f>
        <v>14270088785</v>
      </c>
      <c r="I10" s="7" t="s">
        <v>29</v>
      </c>
      <c r="J10" s="7" t="s">
        <v>30</v>
      </c>
      <c r="K10" s="7" t="str">
        <f>CONCATENATE("")</f>
        <v/>
      </c>
      <c r="L10" s="7" t="str">
        <f>CONCATENATE("6 6.1 2b")</f>
        <v>6 6.1 2b</v>
      </c>
      <c r="M10" s="7" t="str">
        <f>CONCATENATE("02704340427")</f>
        <v>02704340427</v>
      </c>
      <c r="N10" s="7" t="s">
        <v>51</v>
      </c>
      <c r="O10" s="7" t="s">
        <v>59</v>
      </c>
      <c r="P10" s="8">
        <v>44282</v>
      </c>
      <c r="Q10" s="7" t="s">
        <v>31</v>
      </c>
      <c r="R10" s="7" t="s">
        <v>32</v>
      </c>
      <c r="S10" s="7" t="s">
        <v>33</v>
      </c>
      <c r="T10" s="7"/>
      <c r="U10" s="7" t="s">
        <v>34</v>
      </c>
      <c r="V10" s="9">
        <v>15000</v>
      </c>
      <c r="W10" s="9">
        <v>6468</v>
      </c>
      <c r="X10" s="9">
        <v>5973</v>
      </c>
      <c r="Y10" s="7">
        <v>0</v>
      </c>
      <c r="Z10" s="9">
        <v>2559</v>
      </c>
    </row>
    <row r="11" spans="1:26" x14ac:dyDescent="0.35">
      <c r="A11" s="7" t="s">
        <v>27</v>
      </c>
      <c r="B11" s="7" t="s">
        <v>36</v>
      </c>
      <c r="C11" s="7" t="s">
        <v>38</v>
      </c>
      <c r="D11" s="7" t="s">
        <v>39</v>
      </c>
      <c r="E11" s="7" t="s">
        <v>40</v>
      </c>
      <c r="F11" s="7" t="s">
        <v>40</v>
      </c>
      <c r="G11" s="7">
        <v>2017</v>
      </c>
      <c r="H11" s="7" t="str">
        <f>CONCATENATE("04270232624")</f>
        <v>04270232624</v>
      </c>
      <c r="I11" s="7" t="s">
        <v>29</v>
      </c>
      <c r="J11" s="7" t="s">
        <v>30</v>
      </c>
      <c r="K11" s="7" t="str">
        <f>CONCATENATE("")</f>
        <v/>
      </c>
      <c r="L11" s="7" t="str">
        <f>CONCATENATE("4 4.1 2a")</f>
        <v>4 4.1 2a</v>
      </c>
      <c r="M11" s="7" t="str">
        <f>CONCATENATE("FLSGRL87T22D451V")</f>
        <v>FLSGRL87T22D451V</v>
      </c>
      <c r="N11" s="7" t="s">
        <v>41</v>
      </c>
      <c r="O11" s="7" t="s">
        <v>60</v>
      </c>
      <c r="P11" s="8">
        <v>44282</v>
      </c>
      <c r="Q11" s="7" t="s">
        <v>31</v>
      </c>
      <c r="R11" s="7" t="s">
        <v>32</v>
      </c>
      <c r="S11" s="7" t="s">
        <v>33</v>
      </c>
      <c r="T11" s="7"/>
      <c r="U11" s="7" t="s">
        <v>34</v>
      </c>
      <c r="V11" s="9">
        <v>250000</v>
      </c>
      <c r="W11" s="9">
        <v>107800</v>
      </c>
      <c r="X11" s="9">
        <v>99550</v>
      </c>
      <c r="Y11" s="7">
        <v>0</v>
      </c>
      <c r="Z11" s="9">
        <v>42650</v>
      </c>
    </row>
  </sheetData>
  <mergeCells count="2">
    <mergeCell ref="A1:Y1"/>
    <mergeCell ref="A2:Y2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10B2B5-F485-4D63-8E84-22006513DC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D14304-499D-4547-82A3-A82C2AAA70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BDA92-F40A-4556-8982-D94816918CE3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18730</vt:lpwstr>
  </property>
  <property fmtid="{D5CDD505-2E9C-101B-9397-08002B2CF9AE}" pid="4" name="OptimizationTime">
    <vt:lpwstr>20210330_1716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2021-03-29T16:25:48Z</dcterms:created>
  <dcterms:modified xsi:type="dcterms:W3CDTF">2021-03-29T16:26:29Z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